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/>
  <mc:AlternateContent xmlns:mc="http://schemas.openxmlformats.org/markup-compatibility/2006">
    <mc:Choice Requires="x15">
      <x15ac:absPath xmlns:x15ac="http://schemas.microsoft.com/office/spreadsheetml/2010/11/ac" url="https://foncepgovco-my.sharepoint.com/personal/yrmoreno_foncep_gov_co/Documents/Financiera/CAJA MENOR/CAJA MENOR 2024/04.Abril/Gastos/1. EstudioSeguridadaTalentoHumano/"/>
    </mc:Choice>
  </mc:AlternateContent>
  <xr:revisionPtr revIDLastSave="18" documentId="11_9DB2610558F3A398FA8DDDEDC62FD5543F5E46E0" xr6:coauthVersionLast="47" xr6:coauthVersionMax="47" xr10:uidLastSave="{3E834EED-56F4-4288-83C6-E1814F55A4EE}"/>
  <bookViews>
    <workbookView xWindow="-110" yWindow="-110" windowWidth="19420" windowHeight="10300" xr2:uid="{00000000-000D-0000-FFFF-FFFF00000000}"/>
  </bookViews>
  <sheets>
    <sheet name="5859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5" i="1" l="1"/>
  <c r="J12" i="1"/>
  <c r="J13" i="1"/>
  <c r="J11" i="1"/>
  <c r="J10" i="1"/>
  <c r="F10" i="1"/>
  <c r="E10" i="1"/>
  <c r="G9" i="1"/>
  <c r="G10" i="1" s="1"/>
  <c r="H9" i="1" l="1"/>
  <c r="H10" i="1" s="1"/>
  <c r="H11" i="1" l="1"/>
  <c r="H12" i="1" s="1"/>
  <c r="H13" i="1" l="1"/>
</calcChain>
</file>

<file path=xl/sharedStrings.xml><?xml version="1.0" encoding="utf-8"?>
<sst xmlns="http://schemas.openxmlformats.org/spreadsheetml/2006/main" count="26" uniqueCount="25">
  <si>
    <t>FONCEP</t>
  </si>
  <si>
    <t>Item</t>
  </si>
  <si>
    <t>Estudio</t>
  </si>
  <si>
    <t>Fecha Solicitud</t>
  </si>
  <si>
    <t>Fecha Entrega</t>
  </si>
  <si>
    <t>Candidato</t>
  </si>
  <si>
    <t>Identificacion</t>
  </si>
  <si>
    <t>Servicio</t>
  </si>
  <si>
    <t>Ciudad</t>
  </si>
  <si>
    <t>SANDRA CARINA CATILLO ALBARRACÍN</t>
  </si>
  <si>
    <t>Bogotá</t>
  </si>
  <si>
    <t>TOTALES</t>
  </si>
  <si>
    <t>AIU 10%</t>
  </si>
  <si>
    <t>IVA 19%</t>
  </si>
  <si>
    <t>TOTAL A PAGAR</t>
  </si>
  <si>
    <t>ESTUDIO</t>
  </si>
  <si>
    <t>CANTIDAD</t>
  </si>
  <si>
    <t>TARIFA</t>
  </si>
  <si>
    <t>BASE AIU</t>
  </si>
  <si>
    <t>TOTAL</t>
  </si>
  <si>
    <t>Tipo lll</t>
  </si>
  <si>
    <t>FACTURA E 5859</t>
  </si>
  <si>
    <t>13.80 RETEIVA</t>
  </si>
  <si>
    <t>RETEIVA 15%</t>
  </si>
  <si>
    <t>2% RETESERVICIOS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</si>
</sst>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(* #,##0_);_(* \(#,##0\);_(* &quot;-&quot;??_);_(@_)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8">
    <xf numFmtId="0" fontId="0" fillId="0" borderId="0" xfId="0"/>
    <xf numFmtId="0" fontId="3" fillId="2" borderId="2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3" fillId="4" borderId="1" xfId="1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4" fontId="2" fillId="0" borderId="1" xfId="1" applyNumberFormat="1" applyFont="1" applyBorder="1" applyAlignment="1">
      <alignment horizontal="center" vertical="center" wrapText="1"/>
    </xf>
    <xf numFmtId="164" fontId="2" fillId="4" borderId="1" xfId="1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64" fontId="2" fillId="3" borderId="1" xfId="1" applyNumberFormat="1" applyFont="1" applyFill="1" applyBorder="1" applyAlignment="1">
      <alignment horizontal="center" vertical="center" wrapText="1"/>
    </xf>
    <xf numFmtId="164" fontId="3" fillId="4" borderId="1" xfId="1" applyNumberFormat="1" applyFont="1" applyFill="1" applyBorder="1" applyAlignment="1">
      <alignment horizontal="center" vertical="center" wrapText="1"/>
    </xf>
    <xf numFmtId="3" fontId="4" fillId="3" borderId="1" xfId="0" applyNumberFormat="1" applyFont="1" applyFill="1" applyBorder="1" applyAlignment="1">
      <alignment horizontal="center" vertical="center"/>
    </xf>
    <xf numFmtId="14" fontId="0" fillId="0" borderId="1" xfId="0" applyNumberFormat="1" applyBorder="1" applyAlignment="1">
      <alignment horizontal="center" vertical="center" wrapText="1"/>
    </xf>
    <xf numFmtId="164" fontId="3" fillId="4" borderId="3" xfId="1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4" fontId="0" fillId="0" borderId="0" xfId="0" applyNumberFormat="1"/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47627</xdr:colOff>
      <xdr:row>0</xdr:row>
      <xdr:rowOff>123825</xdr:rowOff>
    </xdr:from>
    <xdr:to>
      <xdr:col>2</xdr:col>
      <xdr:colOff>95250</xdr:colOff>
      <xdr:row>0</xdr:row>
      <xdr:rowOff>777453</xdr:rowOff>
    </xdr:to>
    <xdr:pic>
      <xdr:nvPicPr>
        <xdr:cNvPr id="2" name="1 Imagen" descr="LOGO EYM.png">
          <a:extLst>
            <a:ext uri="{FF2B5EF4-FFF2-40B4-BE49-F238E27FC236}">
              <a16:creationId xmlns:a16="http://schemas.microsoft.com/office/drawing/2014/main" id="{DF939735-B508-4AD9-BA07-85B5E5FB3D2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09627" y="123825"/>
          <a:ext cx="809623" cy="65362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5"/>
  <sheetViews>
    <sheetView tabSelected="1" topLeftCell="A4" workbookViewId="0">
      <selection activeCell="K16" sqref="K16"/>
    </sheetView>
  </sheetViews>
  <sheetFormatPr baseColWidth="10" defaultRowHeight="14.5" x14ac:dyDescent="0.35"/>
  <cols>
    <col min="5" max="5" width="24" customWidth="1"/>
    <col min="6" max="6" width="15.81640625" customWidth="1"/>
  </cols>
  <sheetData>
    <row r="1" spans="1:11" ht="63" customHeight="1" x14ac:dyDescent="0.35">
      <c r="A1" s="15"/>
      <c r="B1" s="15"/>
      <c r="C1" s="15"/>
      <c r="D1" s="15"/>
      <c r="E1" s="16" t="s">
        <v>21</v>
      </c>
      <c r="F1" s="16"/>
      <c r="G1" s="16"/>
      <c r="H1" s="16"/>
    </row>
    <row r="2" spans="1:11" x14ac:dyDescent="0.35">
      <c r="A2" s="16" t="s">
        <v>0</v>
      </c>
      <c r="B2" s="16"/>
      <c r="C2" s="16"/>
      <c r="D2" s="16"/>
      <c r="E2" s="16"/>
      <c r="F2" s="16"/>
      <c r="G2" s="16"/>
      <c r="H2" s="16"/>
    </row>
    <row r="3" spans="1:11" ht="29" x14ac:dyDescent="0.35">
      <c r="A3" s="1" t="s">
        <v>1</v>
      </c>
      <c r="B3" s="1" t="s">
        <v>2</v>
      </c>
      <c r="C3" s="1" t="s">
        <v>3</v>
      </c>
      <c r="D3" s="1" t="s">
        <v>4</v>
      </c>
      <c r="E3" s="1" t="s">
        <v>5</v>
      </c>
      <c r="F3" s="1" t="s">
        <v>6</v>
      </c>
      <c r="G3" s="1" t="s">
        <v>7</v>
      </c>
      <c r="H3" s="1" t="s">
        <v>8</v>
      </c>
    </row>
    <row r="4" spans="1:11" ht="29" x14ac:dyDescent="0.35">
      <c r="A4" s="9">
        <v>1</v>
      </c>
      <c r="B4" s="9">
        <v>135548</v>
      </c>
      <c r="C4" s="13">
        <v>45369</v>
      </c>
      <c r="D4" s="13">
        <v>45383</v>
      </c>
      <c r="E4" s="9" t="s">
        <v>9</v>
      </c>
      <c r="F4" s="9">
        <v>52704736</v>
      </c>
      <c r="G4" s="9" t="s">
        <v>20</v>
      </c>
      <c r="H4" s="9" t="s">
        <v>10</v>
      </c>
    </row>
    <row r="8" spans="1:11" x14ac:dyDescent="0.35">
      <c r="D8" s="3" t="s">
        <v>15</v>
      </c>
      <c r="E8" s="3" t="s">
        <v>16</v>
      </c>
      <c r="F8" s="3" t="s">
        <v>17</v>
      </c>
      <c r="G8" s="3" t="s">
        <v>18</v>
      </c>
      <c r="H8" s="3" t="s">
        <v>19</v>
      </c>
    </row>
    <row r="9" spans="1:11" x14ac:dyDescent="0.35">
      <c r="D9" s="9" t="s">
        <v>20</v>
      </c>
      <c r="E9" s="2">
        <v>1</v>
      </c>
      <c r="F9" s="12">
        <v>306072</v>
      </c>
      <c r="G9" s="10">
        <f>+F9/1.1</f>
        <v>278247.27272727271</v>
      </c>
      <c r="H9" s="10">
        <f>+G9*E9</f>
        <v>278247.27272727271</v>
      </c>
    </row>
    <row r="10" spans="1:11" x14ac:dyDescent="0.35">
      <c r="D10" s="3" t="s">
        <v>11</v>
      </c>
      <c r="E10" s="4">
        <f>SUM(E9:E9)</f>
        <v>1</v>
      </c>
      <c r="F10" s="11">
        <f>SUM(F9:F9)</f>
        <v>306072</v>
      </c>
      <c r="G10" s="11">
        <f>SUM(G9:G9)</f>
        <v>278247.27272727271</v>
      </c>
      <c r="H10" s="11">
        <f>SUM(H9:H9)</f>
        <v>278247.27272727271</v>
      </c>
      <c r="J10" s="14">
        <f>+H10*0.2/100</f>
        <v>556.49454545454546</v>
      </c>
      <c r="K10" t="s">
        <v>24</v>
      </c>
    </row>
    <row r="11" spans="1:11" x14ac:dyDescent="0.35">
      <c r="D11" s="8" t="s">
        <v>12</v>
      </c>
      <c r="E11" s="5"/>
      <c r="F11" s="6"/>
      <c r="G11" s="6"/>
      <c r="H11" s="6">
        <f>+H10*0.1</f>
        <v>27824.727272727272</v>
      </c>
      <c r="J11" s="14">
        <f>+H11*13.8/1000</f>
        <v>383.98123636363641</v>
      </c>
      <c r="K11" t="s">
        <v>22</v>
      </c>
    </row>
    <row r="12" spans="1:11" x14ac:dyDescent="0.35">
      <c r="D12" s="8" t="s">
        <v>13</v>
      </c>
      <c r="E12" s="6"/>
      <c r="F12" s="6"/>
      <c r="G12" s="6"/>
      <c r="H12" s="6">
        <f>+H11*0.19</f>
        <v>5286.6981818181821</v>
      </c>
      <c r="J12" s="14">
        <f>+H12*0.15</f>
        <v>793.00472727272734</v>
      </c>
      <c r="K12" t="s">
        <v>23</v>
      </c>
    </row>
    <row r="13" spans="1:11" ht="29" x14ac:dyDescent="0.35">
      <c r="D13" s="3" t="s">
        <v>14</v>
      </c>
      <c r="E13" s="7"/>
      <c r="F13" s="7"/>
      <c r="G13" s="7"/>
      <c r="H13" s="11">
        <f>SUM(H10:H12)</f>
        <v>311358.69818181818</v>
      </c>
      <c r="J13" s="17">
        <f>+J10+J11+J12</f>
        <v>1733.4805090909092</v>
      </c>
    </row>
    <row r="15" spans="1:11" x14ac:dyDescent="0.35">
      <c r="J15" s="17">
        <f>+H13-J13</f>
        <v>309625.21767272725</v>
      </c>
    </row>
  </sheetData>
  <mergeCells count="3">
    <mergeCell ref="A1:D1"/>
    <mergeCell ref="E1:H1"/>
    <mergeCell ref="A2:H2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5859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</dc:creator>
  <cp:lastModifiedBy>Yud Dalby Arboleda Gil</cp:lastModifiedBy>
  <dcterms:created xsi:type="dcterms:W3CDTF">2024-04-11T19:40:44Z</dcterms:created>
  <dcterms:modified xsi:type="dcterms:W3CDTF">2024-04-18T21:43:22Z</dcterms:modified>
</cp:coreProperties>
</file>